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08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01" i="1" l="1"/>
  <c r="G75" i="1"/>
  <c r="G74" i="1"/>
  <c r="G73" i="1"/>
  <c r="G72" i="1"/>
  <c r="G57" i="1"/>
  <c r="G51" i="1"/>
  <c r="G39" i="1"/>
  <c r="G45" i="1"/>
  <c r="G42" i="1"/>
  <c r="G36" i="1"/>
  <c r="G35" i="1"/>
  <c r="G34" i="1"/>
  <c r="G14" i="1"/>
  <c r="G15" i="1"/>
  <c r="G33" i="1"/>
  <c r="G30" i="1"/>
  <c r="G27" i="1"/>
  <c r="G26" i="1"/>
  <c r="G25" i="1"/>
  <c r="G32" i="1"/>
  <c r="G31" i="1"/>
  <c r="G29" i="1"/>
  <c r="G28" i="1"/>
  <c r="G22" i="1"/>
  <c r="G21" i="1"/>
  <c r="G20" i="1"/>
  <c r="G19" i="1"/>
  <c r="G104" i="1" l="1"/>
  <c r="G98" i="1"/>
  <c r="G71" i="1"/>
  <c r="G55" i="1"/>
  <c r="G43" i="1"/>
  <c r="G107" i="1" l="1"/>
  <c r="G106" i="1"/>
  <c r="G105" i="1"/>
  <c r="G102" i="1"/>
  <c r="G100" i="1"/>
  <c r="G99" i="1"/>
  <c r="G97" i="1"/>
  <c r="G96" i="1"/>
  <c r="G95" i="1"/>
  <c r="G94" i="1"/>
  <c r="G93" i="1"/>
  <c r="G92" i="1"/>
  <c r="G91" i="1"/>
  <c r="G88" i="1"/>
  <c r="G86" i="1"/>
  <c r="G83" i="1"/>
  <c r="G80" i="1"/>
  <c r="G79" i="1"/>
  <c r="G77" i="1"/>
  <c r="G76" i="1"/>
  <c r="G70" i="1"/>
  <c r="G68" i="1"/>
  <c r="G67" i="1"/>
  <c r="G64" i="1"/>
  <c r="G62" i="1"/>
  <c r="G61" i="1"/>
  <c r="G60" i="1"/>
  <c r="G58" i="1"/>
  <c r="G56" i="1"/>
  <c r="G54" i="1"/>
  <c r="G52" i="1"/>
  <c r="G50" i="1"/>
  <c r="G48" i="1"/>
  <c r="G46" i="1"/>
  <c r="G44" i="1"/>
  <c r="G41" i="1"/>
  <c r="G40" i="1"/>
  <c r="G38" i="1"/>
  <c r="G37" i="1"/>
  <c r="G24" i="1"/>
  <c r="G23" i="1"/>
  <c r="G18" i="1"/>
  <c r="G17" i="1"/>
  <c r="G16" i="1"/>
  <c r="F103" i="1"/>
  <c r="E103" i="1"/>
  <c r="F90" i="1"/>
  <c r="E90" i="1"/>
  <c r="F87" i="1"/>
  <c r="E87" i="1"/>
  <c r="F85" i="1"/>
  <c r="E85" i="1"/>
  <c r="F82" i="1"/>
  <c r="E82" i="1"/>
  <c r="E81" i="1" s="1"/>
  <c r="F78" i="1"/>
  <c r="E78" i="1"/>
  <c r="F69" i="1"/>
  <c r="E69" i="1"/>
  <c r="F66" i="1"/>
  <c r="E66" i="1"/>
  <c r="F63" i="1"/>
  <c r="F59" i="1" s="1"/>
  <c r="E63" i="1"/>
  <c r="E59" i="1" s="1"/>
  <c r="F53" i="1"/>
  <c r="E53" i="1"/>
  <c r="F49" i="1"/>
  <c r="E49" i="1"/>
  <c r="F47" i="1"/>
  <c r="E47" i="1"/>
  <c r="F13" i="1"/>
  <c r="E13" i="1"/>
  <c r="E65" i="1" l="1"/>
  <c r="F65" i="1"/>
  <c r="G82" i="1"/>
  <c r="G87" i="1"/>
  <c r="G103" i="1"/>
  <c r="E12" i="1"/>
  <c r="E84" i="1"/>
  <c r="G47" i="1"/>
  <c r="G53" i="1"/>
  <c r="G78" i="1"/>
  <c r="E89" i="1"/>
  <c r="F12" i="1"/>
  <c r="G49" i="1"/>
  <c r="F89" i="1"/>
  <c r="G69" i="1"/>
  <c r="F81" i="1"/>
  <c r="G81" i="1" s="1"/>
  <c r="G59" i="1"/>
  <c r="F84" i="1"/>
  <c r="G85" i="1"/>
  <c r="G66" i="1"/>
  <c r="G90" i="1"/>
  <c r="G63" i="1"/>
  <c r="G13" i="1"/>
  <c r="E109" i="1" l="1"/>
  <c r="F109" i="1"/>
  <c r="G65" i="1"/>
  <c r="G84" i="1"/>
  <c r="G89" i="1"/>
  <c r="G12" i="1"/>
  <c r="G109" i="1" l="1"/>
</calcChain>
</file>

<file path=xl/sharedStrings.xml><?xml version="1.0" encoding="utf-8"?>
<sst xmlns="http://schemas.openxmlformats.org/spreadsheetml/2006/main" count="264" uniqueCount="123">
  <si>
    <t>Приложение № 5</t>
  </si>
  <si>
    <t xml:space="preserve">к решению Стуловской </t>
  </si>
  <si>
    <t>сельской Думы</t>
  </si>
  <si>
    <r>
      <t>от __________ № _____</t>
    </r>
    <r>
      <rPr>
        <b/>
        <sz val="10"/>
        <color theme="1"/>
        <rFont val="Times New Roman"/>
        <family val="1"/>
        <charset val="204"/>
      </rPr>
      <t xml:space="preserve"> </t>
    </r>
  </si>
  <si>
    <t>Наименование расходов</t>
  </si>
  <si>
    <t>Код ГРБС</t>
  </si>
  <si>
    <t>Наименование главного распорядителя</t>
  </si>
  <si>
    <t>Рз, ПРз, ЦС,ВР</t>
  </si>
  <si>
    <t>План (руб)</t>
  </si>
  <si>
    <t>Факт (руб)</t>
  </si>
  <si>
    <t>Процен исполнения (%)</t>
  </si>
  <si>
    <t>Муниципальная программа "Развитие муниципального управления в Стуловском сельском поселении"</t>
  </si>
  <si>
    <t>Подпрограмма "Обеспечение эфективного осуществления своих полномочий администрацией Стуловского с/п"</t>
  </si>
  <si>
    <t>Оплата труда</t>
  </si>
  <si>
    <t>Администрация Стуловского с/п</t>
  </si>
  <si>
    <t>Подпрограмма "Информатизация Стуловского с/п"</t>
  </si>
  <si>
    <t>Мероприятия, не вошедшие в подпрограммы</t>
  </si>
  <si>
    <t>Муниципальная программа "Управление муниципальным имуществом и земельными ресурсами Стуловского сельского поселения"</t>
  </si>
  <si>
    <t>Муниципальная программа "Обеспечение безопасности и жизнедеятельности населения Стуловского сельского поселения"</t>
  </si>
  <si>
    <t>Муниципальная программа "Ремонт и содержание муниципального имущества Стуловского сельского поселения"</t>
  </si>
  <si>
    <t>Подпрограмма "Уличное освещение"</t>
  </si>
  <si>
    <t>Подпрограмма "Дорожное хозяйство"</t>
  </si>
  <si>
    <t>Подпрограмма "Благоустройство"</t>
  </si>
  <si>
    <t>Муниципальная программа "Развитие строительства и архитектуры Стуловского сельского поселения"</t>
  </si>
  <si>
    <t>Муниципальная программа "Развитие жилищно-коммунального хозяйства, охрана окружающей среды в Стуловском сельском поселении"</t>
  </si>
  <si>
    <t>Подпрограмма "Жилищное хозяйство"</t>
  </si>
  <si>
    <t>Подпрограмма "Коммунальное хозяйство"</t>
  </si>
  <si>
    <t>Муниципальная программа "Развитие культуры в Стуловском сельском поселении"</t>
  </si>
  <si>
    <t>Подпрограмма "Организация и поддержка народного творчества"</t>
  </si>
  <si>
    <t>Мероприятия в сфере культуры</t>
  </si>
  <si>
    <t>ИТОГО</t>
  </si>
  <si>
    <t>0203-0110051180-121</t>
  </si>
  <si>
    <t>0203-0110051180-129</t>
  </si>
  <si>
    <t>0102-0110091010-121</t>
  </si>
  <si>
    <t>0102-0110091010-129</t>
  </si>
  <si>
    <t>0104-0110091020-121</t>
  </si>
  <si>
    <t>0104-0110091020-129</t>
  </si>
  <si>
    <t>0113-0110092010-111</t>
  </si>
  <si>
    <t>0113-0110092010-119</t>
  </si>
  <si>
    <t>0104-0110091020-244</t>
  </si>
  <si>
    <t>0104-0110091020-247</t>
  </si>
  <si>
    <t>0104-0110091020-852</t>
  </si>
  <si>
    <t>0104-011009102А-851</t>
  </si>
  <si>
    <t>0104-011009102Б-851</t>
  </si>
  <si>
    <t>0113-0110092010-244</t>
  </si>
  <si>
    <t>0113-011009201А-851</t>
  </si>
  <si>
    <t>0113-011009201Б-851</t>
  </si>
  <si>
    <t>0113-0120093010-244</t>
  </si>
  <si>
    <t>0113-01Я0093010-244</t>
  </si>
  <si>
    <t>0113-01Я0093010-853</t>
  </si>
  <si>
    <t>0113-0200093030-244</t>
  </si>
  <si>
    <t>0113-0200093030-247</t>
  </si>
  <si>
    <t>0113-0300093040-244</t>
  </si>
  <si>
    <t>0310-0300093040-244</t>
  </si>
  <si>
    <t>1003-0300095010-321</t>
  </si>
  <si>
    <t>0503-0410093090-244</t>
  </si>
  <si>
    <t>0503-0410093090-247</t>
  </si>
  <si>
    <t>0409-0420080020-244</t>
  </si>
  <si>
    <t>0409-0420093050-244</t>
  </si>
  <si>
    <t>0503-0430093100-244</t>
  </si>
  <si>
    <t>0501-0610093070-244</t>
  </si>
  <si>
    <t>0502-0620093080-244</t>
  </si>
  <si>
    <t>0801-0710092020-111</t>
  </si>
  <si>
    <t>0801-0710092020-119</t>
  </si>
  <si>
    <t>0801-0710092020-244</t>
  </si>
  <si>
    <t>0801-0710092020-247</t>
  </si>
  <si>
    <t>0801-071009202А-111</t>
  </si>
  <si>
    <t>0801-071009202А-119</t>
  </si>
  <si>
    <t>0801-071009202А-851</t>
  </si>
  <si>
    <t>0801-071009202Б-111</t>
  </si>
  <si>
    <t>0801-071009202Б-119</t>
  </si>
  <si>
    <t>0801-071009202Б-851</t>
  </si>
  <si>
    <t>0801-0710093120-244</t>
  </si>
  <si>
    <t>0801-07100L4670-244</t>
  </si>
  <si>
    <t>0801-07100S4670-244</t>
  </si>
  <si>
    <t>0801-07Я0092020-244</t>
  </si>
  <si>
    <t>ПЕРЕЧЕНЬ</t>
  </si>
  <si>
    <r>
      <t xml:space="preserve">муницпальных программ , реализуемых за счет бюджета поселения </t>
    </r>
    <r>
      <rPr>
        <b/>
        <sz val="10"/>
        <color theme="1"/>
        <rFont val="Times New Roman"/>
        <family val="1"/>
        <charset val="204"/>
      </rPr>
      <t>в 2022 году</t>
    </r>
  </si>
  <si>
    <t>0102-011009101А-121</t>
  </si>
  <si>
    <t>0102-011009101А-129</t>
  </si>
  <si>
    <t>0102-011009101Б-121</t>
  </si>
  <si>
    <t>0102-011009101Б-129</t>
  </si>
  <si>
    <t>0104-011009102А-121</t>
  </si>
  <si>
    <t>0104-011009102А-129</t>
  </si>
  <si>
    <t>0104-011009102Б-121</t>
  </si>
  <si>
    <t>0104-011009102Б-129</t>
  </si>
  <si>
    <t>1001-0110091020-312</t>
  </si>
  <si>
    <t>Иные межбюджетные трансферты</t>
  </si>
  <si>
    <t>0104-0110080090-540</t>
  </si>
  <si>
    <t>0203-0110091030-121</t>
  </si>
  <si>
    <t>0203-0110091030-129</t>
  </si>
  <si>
    <t>0203-0110091030-244</t>
  </si>
  <si>
    <t>0113-011009201А-111</t>
  </si>
  <si>
    <t>0113-011009201А-119</t>
  </si>
  <si>
    <t>0113-011009201Б-111</t>
  </si>
  <si>
    <t>0113-011009201Б-119</t>
  </si>
  <si>
    <t>Уплата иных платежей</t>
  </si>
  <si>
    <t>0406-0200093030-244</t>
  </si>
  <si>
    <t>0412-0200015590-244</t>
  </si>
  <si>
    <t>0412-02000S5590-244</t>
  </si>
  <si>
    <t>0310-03Я0080060-540</t>
  </si>
  <si>
    <t>0409-0420015172-244</t>
  </si>
  <si>
    <t>0409-0420015173-244</t>
  </si>
  <si>
    <t>0409-0420015174-244</t>
  </si>
  <si>
    <t>0409-04200S5172-244</t>
  </si>
  <si>
    <t>0409-04200S5173-244</t>
  </si>
  <si>
    <t>0409-04200S5174-244</t>
  </si>
  <si>
    <t>0503-0430080031-244</t>
  </si>
  <si>
    <t>0412-05Я0080070-540</t>
  </si>
  <si>
    <t>0801-07ЯА255190-244</t>
  </si>
  <si>
    <t>Премии и гранты</t>
  </si>
  <si>
    <t>0801-07ЯА255190-350</t>
  </si>
  <si>
    <t>Уплата налога на имущество организаций и земельного налога</t>
  </si>
  <si>
    <t>Уплата прочих налогов, сборов и иных платежей</t>
  </si>
  <si>
    <t>0107-01Я0091040-880</t>
  </si>
  <si>
    <t>Фонд оплаты труда и страховые взносы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</si>
  <si>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</si>
  <si>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</si>
  <si>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Пенсии, выплачиваемые организациями сектора государственного управления</t>
  </si>
  <si>
    <t>Пособия и компенсации гражданам и иные социальные выплаты, кроме публичных нормативных обязательств</t>
  </si>
  <si>
    <t>Специальные расходы</t>
  </si>
  <si>
    <t>Закупка энергетических ресурсов</t>
  </si>
  <si>
    <t>Прочая закупка товаров, работ и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</si>
</sst>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right" vertical="center"/>
    </xf>
    <xf numFmtId="2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right" vertical="center"/>
    </xf>
    <xf numFmtId="0" fontId="1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0"/>
  <sheetViews>
    <sheetView tabSelected="1" topLeftCell="A91" workbookViewId="0">
      <selection activeCell="D104" sqref="D104"/>
    </sheetView>
  </sheetViews>
  <sheetFormatPr defaultRowHeight="15" x14ac:dyDescent="0.25"/>
  <cols>
    <col min="1" max="1" width="19.5703125" customWidth="1"/>
    <col min="2" max="2" width="6.85546875" customWidth="1"/>
    <col min="3" max="3" width="15.5703125" customWidth="1"/>
    <col min="4" max="4" width="18.140625" customWidth="1"/>
    <col min="5" max="5" width="11.85546875" customWidth="1"/>
    <col min="6" max="6" width="11.28515625" customWidth="1"/>
    <col min="7" max="7" width="8.28515625" customWidth="1"/>
  </cols>
  <sheetData>
    <row r="1" spans="1:8" x14ac:dyDescent="0.25">
      <c r="G1" s="1" t="s">
        <v>0</v>
      </c>
    </row>
    <row r="2" spans="1:8" ht="15.75" x14ac:dyDescent="0.25">
      <c r="G2" s="2" t="s">
        <v>1</v>
      </c>
    </row>
    <row r="3" spans="1:8" ht="15.75" x14ac:dyDescent="0.25">
      <c r="G3" s="2" t="s">
        <v>2</v>
      </c>
    </row>
    <row r="4" spans="1:8" x14ac:dyDescent="0.25">
      <c r="G4" s="3" t="s">
        <v>3</v>
      </c>
    </row>
    <row r="6" spans="1:8" x14ac:dyDescent="0.25">
      <c r="C6" s="7" t="s">
        <v>76</v>
      </c>
    </row>
    <row r="7" spans="1:8" x14ac:dyDescent="0.25">
      <c r="C7" s="7" t="s">
        <v>77</v>
      </c>
    </row>
    <row r="10" spans="1:8" ht="48" customHeight="1" x14ac:dyDescent="0.25">
      <c r="A10" s="31" t="s">
        <v>4</v>
      </c>
      <c r="B10" s="29" t="s">
        <v>5</v>
      </c>
      <c r="C10" s="29" t="s">
        <v>6</v>
      </c>
      <c r="D10" s="29" t="s">
        <v>7</v>
      </c>
      <c r="E10" s="29" t="s">
        <v>8</v>
      </c>
      <c r="F10" s="29" t="s">
        <v>9</v>
      </c>
      <c r="G10" s="29" t="s">
        <v>10</v>
      </c>
      <c r="H10" s="4"/>
    </row>
    <row r="11" spans="1:8" x14ac:dyDescent="0.25">
      <c r="A11" s="31"/>
      <c r="B11" s="29"/>
      <c r="C11" s="29"/>
      <c r="D11" s="29"/>
      <c r="E11" s="29"/>
      <c r="F11" s="29"/>
      <c r="G11" s="29"/>
      <c r="H11" s="4"/>
    </row>
    <row r="12" spans="1:8" ht="38.25" customHeight="1" x14ac:dyDescent="0.25">
      <c r="A12" s="28" t="s">
        <v>11</v>
      </c>
      <c r="B12" s="28"/>
      <c r="C12" s="28"/>
      <c r="D12" s="28"/>
      <c r="E12" s="8">
        <f>SUM(E13+E47+E49)</f>
        <v>6453345.2400000002</v>
      </c>
      <c r="F12" s="8">
        <f>SUM(F13+F47+F49)</f>
        <v>6413346.7199999997</v>
      </c>
      <c r="G12" s="9">
        <f>SUM(F12/E12*100)</f>
        <v>99.380189366716721</v>
      </c>
      <c r="H12" s="4"/>
    </row>
    <row r="13" spans="1:8" ht="36" customHeight="1" x14ac:dyDescent="0.25">
      <c r="A13" s="26" t="s">
        <v>12</v>
      </c>
      <c r="B13" s="26"/>
      <c r="C13" s="26"/>
      <c r="D13" s="26"/>
      <c r="E13" s="10">
        <f>SUM(E14:E46)</f>
        <v>6027835.2400000002</v>
      </c>
      <c r="F13" s="10">
        <f>SUM(F14:F46)</f>
        <v>5995434.8099999996</v>
      </c>
      <c r="G13" s="11">
        <f t="shared" ref="G13:G77" si="0">SUM(F13/E13*100)</f>
        <v>99.462486469686567</v>
      </c>
      <c r="H13" s="4"/>
    </row>
    <row r="14" spans="1:8" ht="25.5" x14ac:dyDescent="0.25">
      <c r="A14" s="6" t="s">
        <v>87</v>
      </c>
      <c r="B14" s="12">
        <v>989</v>
      </c>
      <c r="C14" s="6" t="s">
        <v>14</v>
      </c>
      <c r="D14" s="13" t="s">
        <v>88</v>
      </c>
      <c r="E14" s="14">
        <v>77900</v>
      </c>
      <c r="F14" s="15">
        <v>77900</v>
      </c>
      <c r="G14" s="15">
        <f t="shared" si="0"/>
        <v>100</v>
      </c>
      <c r="H14" s="4"/>
    </row>
    <row r="15" spans="1:8" ht="25.5" x14ac:dyDescent="0.25">
      <c r="A15" s="6" t="s">
        <v>115</v>
      </c>
      <c r="B15" s="12">
        <v>989</v>
      </c>
      <c r="C15" s="6" t="s">
        <v>14</v>
      </c>
      <c r="D15" s="13" t="s">
        <v>31</v>
      </c>
      <c r="E15" s="14">
        <v>275716</v>
      </c>
      <c r="F15" s="15">
        <v>275716</v>
      </c>
      <c r="G15" s="15">
        <f t="shared" ref="G15" si="1">SUM(F15/E15*100)</f>
        <v>100</v>
      </c>
      <c r="H15" s="4"/>
    </row>
    <row r="16" spans="1:8" ht="108.75" customHeight="1" x14ac:dyDescent="0.25">
      <c r="A16" s="32" t="s">
        <v>117</v>
      </c>
      <c r="B16" s="12">
        <v>989</v>
      </c>
      <c r="C16" s="6" t="s">
        <v>14</v>
      </c>
      <c r="D16" s="13" t="s">
        <v>32</v>
      </c>
      <c r="E16" s="14">
        <v>79784</v>
      </c>
      <c r="F16" s="15">
        <v>79784</v>
      </c>
      <c r="G16" s="15">
        <f t="shared" si="0"/>
        <v>100</v>
      </c>
      <c r="H16" s="4"/>
    </row>
    <row r="17" spans="1:8" ht="25.5" x14ac:dyDescent="0.25">
      <c r="A17" s="6" t="s">
        <v>115</v>
      </c>
      <c r="B17" s="12">
        <v>989</v>
      </c>
      <c r="C17" s="6" t="s">
        <v>14</v>
      </c>
      <c r="D17" s="16" t="s">
        <v>33</v>
      </c>
      <c r="E17" s="14">
        <v>750404</v>
      </c>
      <c r="F17" s="15">
        <v>750404</v>
      </c>
      <c r="G17" s="15">
        <f t="shared" si="0"/>
        <v>100</v>
      </c>
      <c r="H17" s="4"/>
    </row>
    <row r="18" spans="1:8" ht="111.75" customHeight="1" x14ac:dyDescent="0.25">
      <c r="A18" s="32" t="s">
        <v>117</v>
      </c>
      <c r="B18" s="12">
        <v>989</v>
      </c>
      <c r="C18" s="6" t="s">
        <v>14</v>
      </c>
      <c r="D18" s="16" t="s">
        <v>34</v>
      </c>
      <c r="E18" s="14">
        <v>231196</v>
      </c>
      <c r="F18" s="15">
        <v>231196</v>
      </c>
      <c r="G18" s="15">
        <f t="shared" si="0"/>
        <v>100</v>
      </c>
      <c r="H18" s="4"/>
    </row>
    <row r="19" spans="1:8" ht="25.5" x14ac:dyDescent="0.25">
      <c r="A19" s="6" t="s">
        <v>115</v>
      </c>
      <c r="B19" s="12">
        <v>989</v>
      </c>
      <c r="C19" s="6" t="s">
        <v>14</v>
      </c>
      <c r="D19" s="16" t="s">
        <v>78</v>
      </c>
      <c r="E19" s="14">
        <v>53600</v>
      </c>
      <c r="F19" s="15">
        <v>53600</v>
      </c>
      <c r="G19" s="15">
        <f t="shared" ref="G19:G20" si="2">SUM(F19/E19*100)</f>
        <v>100</v>
      </c>
      <c r="H19" s="4"/>
    </row>
    <row r="20" spans="1:8" ht="105.75" customHeight="1" x14ac:dyDescent="0.25">
      <c r="A20" s="32" t="s">
        <v>117</v>
      </c>
      <c r="B20" s="12">
        <v>989</v>
      </c>
      <c r="C20" s="6" t="s">
        <v>14</v>
      </c>
      <c r="D20" s="16" t="s">
        <v>79</v>
      </c>
      <c r="E20" s="14">
        <v>29100</v>
      </c>
      <c r="F20" s="15">
        <v>29100</v>
      </c>
      <c r="G20" s="15">
        <f t="shared" si="2"/>
        <v>100</v>
      </c>
      <c r="H20" s="4"/>
    </row>
    <row r="21" spans="1:8" ht="25.5" x14ac:dyDescent="0.25">
      <c r="A21" s="6" t="s">
        <v>115</v>
      </c>
      <c r="B21" s="12">
        <v>989</v>
      </c>
      <c r="C21" s="6" t="s">
        <v>14</v>
      </c>
      <c r="D21" s="16" t="s">
        <v>80</v>
      </c>
      <c r="E21" s="14">
        <v>500</v>
      </c>
      <c r="F21" s="15">
        <v>500</v>
      </c>
      <c r="G21" s="15">
        <f t="shared" ref="G21:G22" si="3">SUM(F21/E21*100)</f>
        <v>100</v>
      </c>
      <c r="H21" s="4"/>
    </row>
    <row r="22" spans="1:8" ht="107.25" customHeight="1" x14ac:dyDescent="0.25">
      <c r="A22" s="32" t="s">
        <v>117</v>
      </c>
      <c r="B22" s="12">
        <v>989</v>
      </c>
      <c r="C22" s="6" t="s">
        <v>14</v>
      </c>
      <c r="D22" s="16" t="s">
        <v>81</v>
      </c>
      <c r="E22" s="14">
        <v>300</v>
      </c>
      <c r="F22" s="15">
        <v>300</v>
      </c>
      <c r="G22" s="15">
        <f t="shared" si="3"/>
        <v>100</v>
      </c>
      <c r="H22" s="4"/>
    </row>
    <row r="23" spans="1:8" ht="25.5" x14ac:dyDescent="0.25">
      <c r="A23" s="6" t="s">
        <v>115</v>
      </c>
      <c r="B23" s="12">
        <v>989</v>
      </c>
      <c r="C23" s="6" t="s">
        <v>14</v>
      </c>
      <c r="D23" s="16" t="s">
        <v>35</v>
      </c>
      <c r="E23" s="14">
        <v>2094800</v>
      </c>
      <c r="F23" s="15">
        <v>2094795.56</v>
      </c>
      <c r="G23" s="15">
        <f t="shared" si="0"/>
        <v>99.999788046591561</v>
      </c>
      <c r="H23" s="4"/>
    </row>
    <row r="24" spans="1:8" ht="108" customHeight="1" x14ac:dyDescent="0.25">
      <c r="A24" s="32" t="s">
        <v>117</v>
      </c>
      <c r="B24" s="12">
        <v>989</v>
      </c>
      <c r="C24" s="6" t="s">
        <v>14</v>
      </c>
      <c r="D24" s="13" t="s">
        <v>36</v>
      </c>
      <c r="E24" s="14">
        <v>626670</v>
      </c>
      <c r="F24" s="15">
        <v>626670</v>
      </c>
      <c r="G24" s="15">
        <f t="shared" si="0"/>
        <v>100</v>
      </c>
      <c r="H24" s="4"/>
    </row>
    <row r="25" spans="1:8" ht="25.5" x14ac:dyDescent="0.25">
      <c r="A25" s="6" t="s">
        <v>122</v>
      </c>
      <c r="B25" s="12">
        <v>989</v>
      </c>
      <c r="C25" s="6" t="s">
        <v>14</v>
      </c>
      <c r="D25" s="13" t="s">
        <v>39</v>
      </c>
      <c r="E25" s="14">
        <v>108800</v>
      </c>
      <c r="F25" s="15">
        <v>95920.35</v>
      </c>
      <c r="G25" s="15">
        <f t="shared" si="0"/>
        <v>88.162086397058829</v>
      </c>
      <c r="H25" s="4"/>
    </row>
    <row r="26" spans="1:8" ht="39" customHeight="1" x14ac:dyDescent="0.25">
      <c r="A26" s="6" t="s">
        <v>121</v>
      </c>
      <c r="B26" s="12">
        <v>989</v>
      </c>
      <c r="C26" s="6" t="s">
        <v>14</v>
      </c>
      <c r="D26" s="13" t="s">
        <v>40</v>
      </c>
      <c r="E26" s="14">
        <v>236700</v>
      </c>
      <c r="F26" s="15">
        <v>234022.95</v>
      </c>
      <c r="G26" s="15">
        <f t="shared" si="0"/>
        <v>98.869011406844109</v>
      </c>
      <c r="H26" s="4"/>
    </row>
    <row r="27" spans="1:8" ht="46.5" customHeight="1" x14ac:dyDescent="0.25">
      <c r="A27" s="6" t="s">
        <v>113</v>
      </c>
      <c r="B27" s="12">
        <v>989</v>
      </c>
      <c r="C27" s="6" t="s">
        <v>14</v>
      </c>
      <c r="D27" s="13" t="s">
        <v>41</v>
      </c>
      <c r="E27" s="14">
        <v>2600</v>
      </c>
      <c r="F27" s="15">
        <v>2548</v>
      </c>
      <c r="G27" s="15">
        <f t="shared" ref="G27" si="4">SUM(F27/E27*100)</f>
        <v>98</v>
      </c>
      <c r="H27" s="4"/>
    </row>
    <row r="28" spans="1:8" ht="25.5" x14ac:dyDescent="0.25">
      <c r="A28" s="6" t="s">
        <v>115</v>
      </c>
      <c r="B28" s="12">
        <v>989</v>
      </c>
      <c r="C28" s="6" t="s">
        <v>14</v>
      </c>
      <c r="D28" s="16" t="s">
        <v>82</v>
      </c>
      <c r="E28" s="14">
        <v>47900</v>
      </c>
      <c r="F28" s="15">
        <v>47900</v>
      </c>
      <c r="G28" s="15">
        <f t="shared" ref="G28:G36" si="5">SUM(F28/E28*100)</f>
        <v>100</v>
      </c>
      <c r="H28" s="4"/>
    </row>
    <row r="29" spans="1:8" ht="108.75" customHeight="1" x14ac:dyDescent="0.25">
      <c r="A29" s="32" t="s">
        <v>117</v>
      </c>
      <c r="B29" s="12">
        <v>989</v>
      </c>
      <c r="C29" s="6" t="s">
        <v>14</v>
      </c>
      <c r="D29" s="13" t="s">
        <v>83</v>
      </c>
      <c r="E29" s="14">
        <v>2100</v>
      </c>
      <c r="F29" s="15">
        <v>2100</v>
      </c>
      <c r="G29" s="15">
        <f t="shared" si="5"/>
        <v>100</v>
      </c>
      <c r="H29" s="4"/>
    </row>
    <row r="30" spans="1:8" ht="57.75" customHeight="1" x14ac:dyDescent="0.25">
      <c r="A30" s="6" t="s">
        <v>112</v>
      </c>
      <c r="B30" s="12">
        <v>989</v>
      </c>
      <c r="C30" s="6" t="s">
        <v>14</v>
      </c>
      <c r="D30" s="13" t="s">
        <v>42</v>
      </c>
      <c r="E30" s="14">
        <v>17000</v>
      </c>
      <c r="F30" s="15">
        <v>17000</v>
      </c>
      <c r="G30" s="15">
        <f t="shared" si="5"/>
        <v>100</v>
      </c>
      <c r="H30" s="4"/>
    </row>
    <row r="31" spans="1:8" ht="25.5" x14ac:dyDescent="0.25">
      <c r="A31" s="6" t="s">
        <v>115</v>
      </c>
      <c r="B31" s="12">
        <v>989</v>
      </c>
      <c r="C31" s="6" t="s">
        <v>14</v>
      </c>
      <c r="D31" s="16" t="s">
        <v>84</v>
      </c>
      <c r="E31" s="14">
        <v>500</v>
      </c>
      <c r="F31" s="15">
        <v>500</v>
      </c>
      <c r="G31" s="15">
        <f t="shared" si="5"/>
        <v>100</v>
      </c>
      <c r="H31" s="4"/>
    </row>
    <row r="32" spans="1:8" ht="108.75" customHeight="1" x14ac:dyDescent="0.25">
      <c r="A32" s="32" t="s">
        <v>117</v>
      </c>
      <c r="B32" s="12">
        <v>989</v>
      </c>
      <c r="C32" s="6" t="s">
        <v>14</v>
      </c>
      <c r="D32" s="13" t="s">
        <v>85</v>
      </c>
      <c r="E32" s="14">
        <v>30</v>
      </c>
      <c r="F32" s="15">
        <v>30</v>
      </c>
      <c r="G32" s="15">
        <f t="shared" si="5"/>
        <v>100</v>
      </c>
      <c r="H32" s="4"/>
    </row>
    <row r="33" spans="1:8" ht="55.5" customHeight="1" x14ac:dyDescent="0.25">
      <c r="A33" s="6" t="s">
        <v>112</v>
      </c>
      <c r="B33" s="12">
        <v>989</v>
      </c>
      <c r="C33" s="6" t="s">
        <v>14</v>
      </c>
      <c r="D33" s="13" t="s">
        <v>43</v>
      </c>
      <c r="E33" s="14">
        <v>3400</v>
      </c>
      <c r="F33" s="15">
        <v>3400</v>
      </c>
      <c r="G33" s="15">
        <f t="shared" si="5"/>
        <v>100</v>
      </c>
      <c r="H33" s="4"/>
    </row>
    <row r="34" spans="1:8" ht="25.5" x14ac:dyDescent="0.25">
      <c r="A34" s="6" t="s">
        <v>115</v>
      </c>
      <c r="B34" s="12">
        <v>989</v>
      </c>
      <c r="C34" s="6" t="s">
        <v>14</v>
      </c>
      <c r="D34" s="13" t="s">
        <v>89</v>
      </c>
      <c r="E34" s="14">
        <v>5000</v>
      </c>
      <c r="F34" s="15">
        <v>0</v>
      </c>
      <c r="G34" s="15">
        <f t="shared" si="5"/>
        <v>0</v>
      </c>
      <c r="H34" s="4"/>
    </row>
    <row r="35" spans="1:8" ht="102.75" customHeight="1" x14ac:dyDescent="0.25">
      <c r="A35" s="32" t="s">
        <v>117</v>
      </c>
      <c r="B35" s="12">
        <v>989</v>
      </c>
      <c r="C35" s="6" t="s">
        <v>14</v>
      </c>
      <c r="D35" s="13" t="s">
        <v>90</v>
      </c>
      <c r="E35" s="14">
        <v>140</v>
      </c>
      <c r="F35" s="15">
        <v>0</v>
      </c>
      <c r="G35" s="15">
        <f t="shared" si="5"/>
        <v>0</v>
      </c>
      <c r="H35" s="4"/>
    </row>
    <row r="36" spans="1:8" ht="33.75" customHeight="1" x14ac:dyDescent="0.25">
      <c r="A36" s="6" t="s">
        <v>122</v>
      </c>
      <c r="B36" s="12">
        <v>989</v>
      </c>
      <c r="C36" s="6" t="s">
        <v>14</v>
      </c>
      <c r="D36" s="13" t="s">
        <v>91</v>
      </c>
      <c r="E36" s="14">
        <v>450</v>
      </c>
      <c r="F36" s="15">
        <v>450</v>
      </c>
      <c r="G36" s="15">
        <f t="shared" si="5"/>
        <v>100</v>
      </c>
      <c r="H36" s="4"/>
    </row>
    <row r="37" spans="1:8" ht="25.5" x14ac:dyDescent="0.25">
      <c r="A37" s="6" t="s">
        <v>115</v>
      </c>
      <c r="B37" s="12">
        <v>989</v>
      </c>
      <c r="C37" s="6" t="s">
        <v>14</v>
      </c>
      <c r="D37" s="13" t="s">
        <v>37</v>
      </c>
      <c r="E37" s="14">
        <v>721015.24</v>
      </c>
      <c r="F37" s="15">
        <v>721013.25</v>
      </c>
      <c r="G37" s="15">
        <f t="shared" si="0"/>
        <v>99.999724000286037</v>
      </c>
      <c r="H37" s="4"/>
    </row>
    <row r="38" spans="1:8" ht="93.75" customHeight="1" x14ac:dyDescent="0.25">
      <c r="A38" s="32" t="s">
        <v>116</v>
      </c>
      <c r="B38" s="12">
        <v>989</v>
      </c>
      <c r="C38" s="6" t="s">
        <v>14</v>
      </c>
      <c r="D38" s="13" t="s">
        <v>38</v>
      </c>
      <c r="E38" s="14">
        <v>224600</v>
      </c>
      <c r="F38" s="15">
        <v>224542.68</v>
      </c>
      <c r="G38" s="15">
        <f t="shared" si="0"/>
        <v>99.97447907390918</v>
      </c>
      <c r="H38" s="4"/>
    </row>
    <row r="39" spans="1:8" ht="25.5" x14ac:dyDescent="0.25">
      <c r="A39" s="6" t="s">
        <v>122</v>
      </c>
      <c r="B39" s="12">
        <v>989</v>
      </c>
      <c r="C39" s="6" t="s">
        <v>14</v>
      </c>
      <c r="D39" s="13" t="s">
        <v>44</v>
      </c>
      <c r="E39" s="14">
        <v>100130</v>
      </c>
      <c r="F39" s="15">
        <v>88610.25</v>
      </c>
      <c r="G39" s="15">
        <f t="shared" ref="G39" si="6">SUM(F39/E39*100)</f>
        <v>88.495206231898521</v>
      </c>
      <c r="H39" s="4"/>
    </row>
    <row r="40" spans="1:8" ht="25.5" x14ac:dyDescent="0.25">
      <c r="A40" s="6" t="s">
        <v>13</v>
      </c>
      <c r="B40" s="12">
        <v>989</v>
      </c>
      <c r="C40" s="6" t="s">
        <v>14</v>
      </c>
      <c r="D40" s="13" t="s">
        <v>92</v>
      </c>
      <c r="E40" s="14">
        <v>97400</v>
      </c>
      <c r="F40" s="15">
        <v>97400</v>
      </c>
      <c r="G40" s="15">
        <f t="shared" si="0"/>
        <v>100</v>
      </c>
      <c r="H40" s="4"/>
    </row>
    <row r="41" spans="1:8" ht="96" x14ac:dyDescent="0.25">
      <c r="A41" s="32" t="s">
        <v>116</v>
      </c>
      <c r="B41" s="12">
        <v>989</v>
      </c>
      <c r="C41" s="6" t="s">
        <v>14</v>
      </c>
      <c r="D41" s="13" t="s">
        <v>93</v>
      </c>
      <c r="E41" s="14">
        <v>29400</v>
      </c>
      <c r="F41" s="15">
        <v>29400</v>
      </c>
      <c r="G41" s="15">
        <f t="shared" si="0"/>
        <v>100</v>
      </c>
      <c r="H41" s="4"/>
    </row>
    <row r="42" spans="1:8" ht="53.25" customHeight="1" x14ac:dyDescent="0.25">
      <c r="A42" s="6" t="s">
        <v>112</v>
      </c>
      <c r="B42" s="12">
        <v>989</v>
      </c>
      <c r="C42" s="6" t="s">
        <v>14</v>
      </c>
      <c r="D42" s="13" t="s">
        <v>45</v>
      </c>
      <c r="E42" s="14">
        <v>5400</v>
      </c>
      <c r="F42" s="15">
        <v>5400</v>
      </c>
      <c r="G42" s="15">
        <f t="shared" si="0"/>
        <v>100</v>
      </c>
      <c r="H42" s="4"/>
    </row>
    <row r="43" spans="1:8" ht="25.5" x14ac:dyDescent="0.25">
      <c r="A43" s="6" t="s">
        <v>13</v>
      </c>
      <c r="B43" s="12">
        <v>989</v>
      </c>
      <c r="C43" s="6" t="s">
        <v>14</v>
      </c>
      <c r="D43" s="13" t="s">
        <v>94</v>
      </c>
      <c r="E43" s="14">
        <v>1000</v>
      </c>
      <c r="F43" s="15">
        <v>1000</v>
      </c>
      <c r="G43" s="15">
        <f t="shared" ref="G43" si="7">SUM(F43/E43*100)</f>
        <v>100</v>
      </c>
      <c r="H43" s="4"/>
    </row>
    <row r="44" spans="1:8" ht="96" x14ac:dyDescent="0.25">
      <c r="A44" s="32" t="s">
        <v>116</v>
      </c>
      <c r="B44" s="12">
        <v>989</v>
      </c>
      <c r="C44" s="6" t="s">
        <v>14</v>
      </c>
      <c r="D44" s="13" t="s">
        <v>95</v>
      </c>
      <c r="E44" s="14">
        <v>300</v>
      </c>
      <c r="F44" s="15">
        <v>300</v>
      </c>
      <c r="G44" s="15">
        <f t="shared" si="0"/>
        <v>100</v>
      </c>
      <c r="H44" s="4"/>
    </row>
    <row r="45" spans="1:8" ht="54.75" customHeight="1" x14ac:dyDescent="0.25">
      <c r="A45" s="6" t="s">
        <v>112</v>
      </c>
      <c r="B45" s="12">
        <v>989</v>
      </c>
      <c r="C45" s="6" t="s">
        <v>14</v>
      </c>
      <c r="D45" s="13" t="s">
        <v>46</v>
      </c>
      <c r="E45" s="14">
        <v>2200</v>
      </c>
      <c r="F45" s="15">
        <v>2200</v>
      </c>
      <c r="G45" s="15">
        <f t="shared" si="0"/>
        <v>100</v>
      </c>
      <c r="H45" s="4"/>
    </row>
    <row r="46" spans="1:8" ht="70.5" customHeight="1" x14ac:dyDescent="0.25">
      <c r="A46" s="6" t="s">
        <v>118</v>
      </c>
      <c r="B46" s="12">
        <v>989</v>
      </c>
      <c r="C46" s="6" t="s">
        <v>14</v>
      </c>
      <c r="D46" s="13" t="s">
        <v>86</v>
      </c>
      <c r="E46" s="14">
        <v>201800</v>
      </c>
      <c r="F46" s="15">
        <v>201731.77</v>
      </c>
      <c r="G46" s="15">
        <f t="shared" si="0"/>
        <v>99.966189296332999</v>
      </c>
      <c r="H46" s="4"/>
    </row>
    <row r="47" spans="1:8" ht="23.25" customHeight="1" x14ac:dyDescent="0.25">
      <c r="A47" s="30" t="s">
        <v>15</v>
      </c>
      <c r="B47" s="30"/>
      <c r="C47" s="30"/>
      <c r="D47" s="30"/>
      <c r="E47" s="17">
        <f>SUM(E48:E48)</f>
        <v>174200</v>
      </c>
      <c r="F47" s="17">
        <f>SUM(F48:F48)</f>
        <v>166636.91</v>
      </c>
      <c r="G47" s="11">
        <f t="shared" si="0"/>
        <v>95.658386911595869</v>
      </c>
      <c r="H47" s="4"/>
    </row>
    <row r="48" spans="1:8" ht="25.5" x14ac:dyDescent="0.25">
      <c r="A48" s="6" t="s">
        <v>122</v>
      </c>
      <c r="B48" s="12">
        <v>989</v>
      </c>
      <c r="C48" s="6" t="s">
        <v>14</v>
      </c>
      <c r="D48" s="13" t="s">
        <v>47</v>
      </c>
      <c r="E48" s="14">
        <v>174200</v>
      </c>
      <c r="F48" s="15">
        <v>166636.91</v>
      </c>
      <c r="G48" s="15">
        <f t="shared" si="0"/>
        <v>95.658386911595869</v>
      </c>
      <c r="H48" s="4"/>
    </row>
    <row r="49" spans="1:8" ht="27" customHeight="1" x14ac:dyDescent="0.25">
      <c r="A49" s="26" t="s">
        <v>16</v>
      </c>
      <c r="B49" s="26"/>
      <c r="C49" s="26"/>
      <c r="D49" s="26"/>
      <c r="E49" s="17">
        <f>SUM(E50:E52)</f>
        <v>251310</v>
      </c>
      <c r="F49" s="11">
        <f>SUM(F50:F52)</f>
        <v>251275</v>
      </c>
      <c r="G49" s="11">
        <f t="shared" si="0"/>
        <v>99.986072977597388</v>
      </c>
      <c r="H49" s="4"/>
    </row>
    <row r="50" spans="1:8" ht="25.5" x14ac:dyDescent="0.25">
      <c r="A50" s="6" t="s">
        <v>120</v>
      </c>
      <c r="B50" s="12">
        <v>989</v>
      </c>
      <c r="C50" s="6" t="s">
        <v>14</v>
      </c>
      <c r="D50" s="19" t="s">
        <v>114</v>
      </c>
      <c r="E50" s="14">
        <v>246500</v>
      </c>
      <c r="F50" s="15">
        <v>246500</v>
      </c>
      <c r="G50" s="15">
        <f t="shared" si="0"/>
        <v>100</v>
      </c>
      <c r="H50" s="4"/>
    </row>
    <row r="51" spans="1:8" ht="25.5" x14ac:dyDescent="0.25">
      <c r="A51" s="6" t="s">
        <v>122</v>
      </c>
      <c r="B51" s="12">
        <v>989</v>
      </c>
      <c r="C51" s="6" t="s">
        <v>14</v>
      </c>
      <c r="D51" s="19" t="s">
        <v>48</v>
      </c>
      <c r="E51" s="14">
        <v>3110</v>
      </c>
      <c r="F51" s="15">
        <v>3107</v>
      </c>
      <c r="G51" s="15">
        <f t="shared" ref="G51" si="8">SUM(F51/E51*100)</f>
        <v>99.903536977491953</v>
      </c>
      <c r="H51" s="4"/>
    </row>
    <row r="52" spans="1:8" ht="39.75" customHeight="1" x14ac:dyDescent="0.25">
      <c r="A52" s="6" t="s">
        <v>96</v>
      </c>
      <c r="B52" s="12">
        <v>989</v>
      </c>
      <c r="C52" s="6" t="s">
        <v>14</v>
      </c>
      <c r="D52" s="19" t="s">
        <v>49</v>
      </c>
      <c r="E52" s="14">
        <v>1700</v>
      </c>
      <c r="F52" s="15">
        <v>1668</v>
      </c>
      <c r="G52" s="15">
        <f t="shared" si="0"/>
        <v>98.117647058823536</v>
      </c>
      <c r="H52" s="4"/>
    </row>
    <row r="53" spans="1:8" ht="41.25" customHeight="1" x14ac:dyDescent="0.25">
      <c r="A53" s="28" t="s">
        <v>17</v>
      </c>
      <c r="B53" s="28"/>
      <c r="C53" s="28"/>
      <c r="D53" s="28"/>
      <c r="E53" s="20">
        <f>SUM(E54:E58)</f>
        <v>240524.62</v>
      </c>
      <c r="F53" s="20">
        <f>SUM(F54:F58)</f>
        <v>240154.55999999997</v>
      </c>
      <c r="G53" s="9">
        <f t="shared" si="0"/>
        <v>99.846144648310826</v>
      </c>
      <c r="H53" s="4"/>
    </row>
    <row r="54" spans="1:8" ht="25.5" x14ac:dyDescent="0.25">
      <c r="A54" s="6" t="s">
        <v>122</v>
      </c>
      <c r="B54" s="12">
        <v>989</v>
      </c>
      <c r="C54" s="6" t="s">
        <v>14</v>
      </c>
      <c r="D54" s="13" t="s">
        <v>98</v>
      </c>
      <c r="E54" s="14">
        <v>44000</v>
      </c>
      <c r="F54" s="15">
        <v>44000</v>
      </c>
      <c r="G54" s="15">
        <f t="shared" si="0"/>
        <v>100</v>
      </c>
      <c r="H54" s="4"/>
    </row>
    <row r="55" spans="1:8" ht="25.5" x14ac:dyDescent="0.25">
      <c r="A55" s="6" t="s">
        <v>122</v>
      </c>
      <c r="B55" s="12">
        <v>989</v>
      </c>
      <c r="C55" s="6" t="s">
        <v>14</v>
      </c>
      <c r="D55" s="13" t="s">
        <v>50</v>
      </c>
      <c r="E55" s="14">
        <v>115124.62</v>
      </c>
      <c r="F55" s="15">
        <v>114777.29</v>
      </c>
      <c r="G55" s="15">
        <f t="shared" ref="G55" si="9">SUM(F55/E55*100)</f>
        <v>99.698300849983255</v>
      </c>
      <c r="H55" s="4"/>
    </row>
    <row r="56" spans="1:8" ht="38.25" x14ac:dyDescent="0.25">
      <c r="A56" s="6" t="s">
        <v>121</v>
      </c>
      <c r="B56" s="12">
        <v>989</v>
      </c>
      <c r="C56" s="6" t="s">
        <v>14</v>
      </c>
      <c r="D56" s="13" t="s">
        <v>51</v>
      </c>
      <c r="E56" s="14">
        <v>16500</v>
      </c>
      <c r="F56" s="15">
        <v>16497.27</v>
      </c>
      <c r="G56" s="15">
        <f t="shared" si="0"/>
        <v>99.983454545454549</v>
      </c>
      <c r="H56" s="4"/>
    </row>
    <row r="57" spans="1:8" ht="25.5" x14ac:dyDescent="0.25">
      <c r="A57" s="6" t="s">
        <v>122</v>
      </c>
      <c r="B57" s="12">
        <v>989</v>
      </c>
      <c r="C57" s="6" t="s">
        <v>14</v>
      </c>
      <c r="D57" s="13" t="s">
        <v>97</v>
      </c>
      <c r="E57" s="14">
        <v>20900</v>
      </c>
      <c r="F57" s="15">
        <v>20880</v>
      </c>
      <c r="G57" s="15">
        <f t="shared" si="0"/>
        <v>99.904306220095691</v>
      </c>
      <c r="H57" s="4"/>
    </row>
    <row r="58" spans="1:8" ht="25.5" x14ac:dyDescent="0.25">
      <c r="A58" s="6" t="s">
        <v>122</v>
      </c>
      <c r="B58" s="12">
        <v>989</v>
      </c>
      <c r="C58" s="6" t="s">
        <v>14</v>
      </c>
      <c r="D58" s="13" t="s">
        <v>99</v>
      </c>
      <c r="E58" s="14">
        <v>44000</v>
      </c>
      <c r="F58" s="15">
        <v>44000</v>
      </c>
      <c r="G58" s="15">
        <f t="shared" si="0"/>
        <v>100</v>
      </c>
      <c r="H58" s="4"/>
    </row>
    <row r="59" spans="1:8" ht="40.5" customHeight="1" x14ac:dyDescent="0.25">
      <c r="A59" s="28" t="s">
        <v>18</v>
      </c>
      <c r="B59" s="28"/>
      <c r="C59" s="28"/>
      <c r="D59" s="28"/>
      <c r="E59" s="20">
        <f>SUM(E60:E62)+E63</f>
        <v>58300</v>
      </c>
      <c r="F59" s="20">
        <f>SUM(F60:F62)+F63</f>
        <v>53247.8</v>
      </c>
      <c r="G59" s="9">
        <f t="shared" si="0"/>
        <v>91.334133790737567</v>
      </c>
      <c r="H59" s="4"/>
    </row>
    <row r="60" spans="1:8" ht="55.5" customHeight="1" x14ac:dyDescent="0.25">
      <c r="A60" s="6" t="s">
        <v>122</v>
      </c>
      <c r="B60" s="12">
        <v>989</v>
      </c>
      <c r="C60" s="6" t="s">
        <v>14</v>
      </c>
      <c r="D60" s="13" t="s">
        <v>52</v>
      </c>
      <c r="E60" s="14">
        <v>16200</v>
      </c>
      <c r="F60" s="15">
        <v>16200</v>
      </c>
      <c r="G60" s="15">
        <f t="shared" si="0"/>
        <v>100</v>
      </c>
      <c r="H60" s="4"/>
    </row>
    <row r="61" spans="1:8" ht="25.5" x14ac:dyDescent="0.25">
      <c r="A61" s="6" t="s">
        <v>122</v>
      </c>
      <c r="B61" s="12">
        <v>989</v>
      </c>
      <c r="C61" s="6" t="s">
        <v>14</v>
      </c>
      <c r="D61" s="13" t="s">
        <v>53</v>
      </c>
      <c r="E61" s="14">
        <v>20600</v>
      </c>
      <c r="F61" s="15">
        <v>15547.8</v>
      </c>
      <c r="G61" s="15">
        <f t="shared" si="0"/>
        <v>75.474757281553394</v>
      </c>
      <c r="H61" s="4"/>
    </row>
    <row r="62" spans="1:8" ht="90.75" customHeight="1" x14ac:dyDescent="0.25">
      <c r="A62" s="6" t="s">
        <v>119</v>
      </c>
      <c r="B62" s="12">
        <v>989</v>
      </c>
      <c r="C62" s="6" t="s">
        <v>14</v>
      </c>
      <c r="D62" s="13" t="s">
        <v>54</v>
      </c>
      <c r="E62" s="14">
        <v>3000</v>
      </c>
      <c r="F62" s="15">
        <v>3000</v>
      </c>
      <c r="G62" s="15">
        <f t="shared" si="0"/>
        <v>100</v>
      </c>
      <c r="H62" s="4"/>
    </row>
    <row r="63" spans="1:8" ht="27" customHeight="1" x14ac:dyDescent="0.25">
      <c r="A63" s="26" t="s">
        <v>16</v>
      </c>
      <c r="B63" s="26"/>
      <c r="C63" s="26"/>
      <c r="D63" s="26"/>
      <c r="E63" s="17">
        <f>SUM(E64)</f>
        <v>18500</v>
      </c>
      <c r="F63" s="17">
        <f>SUM(F64)</f>
        <v>18500</v>
      </c>
      <c r="G63" s="11">
        <f t="shared" si="0"/>
        <v>100</v>
      </c>
      <c r="H63" s="4"/>
    </row>
    <row r="64" spans="1:8" ht="25.5" x14ac:dyDescent="0.25">
      <c r="A64" s="6" t="s">
        <v>87</v>
      </c>
      <c r="B64" s="12">
        <v>989</v>
      </c>
      <c r="C64" s="6" t="s">
        <v>14</v>
      </c>
      <c r="D64" s="19" t="s">
        <v>100</v>
      </c>
      <c r="E64" s="14">
        <v>18500</v>
      </c>
      <c r="F64" s="15">
        <v>18500</v>
      </c>
      <c r="G64" s="15">
        <f t="shared" si="0"/>
        <v>100</v>
      </c>
      <c r="H64" s="4"/>
    </row>
    <row r="65" spans="1:8" ht="38.25" customHeight="1" x14ac:dyDescent="0.25">
      <c r="A65" s="28" t="s">
        <v>19</v>
      </c>
      <c r="B65" s="28"/>
      <c r="C65" s="28"/>
      <c r="D65" s="28"/>
      <c r="E65" s="20">
        <f>SUM(E66+E69+E78)</f>
        <v>6749907.9400000004</v>
      </c>
      <c r="F65" s="20">
        <f>SUM(F66+F69+F78)</f>
        <v>6294985.2999999998</v>
      </c>
      <c r="G65" s="9">
        <f t="shared" si="0"/>
        <v>93.260313413993018</v>
      </c>
      <c r="H65" s="4"/>
    </row>
    <row r="66" spans="1:8" ht="23.25" customHeight="1" x14ac:dyDescent="0.25">
      <c r="A66" s="26" t="s">
        <v>20</v>
      </c>
      <c r="B66" s="26"/>
      <c r="C66" s="26"/>
      <c r="D66" s="26"/>
      <c r="E66" s="17">
        <f>SUM(E67:E68)</f>
        <v>1392237.99</v>
      </c>
      <c r="F66" s="17">
        <f>SUM(F67:F68)</f>
        <v>1216789.03</v>
      </c>
      <c r="G66" s="11">
        <f t="shared" si="0"/>
        <v>87.398062597042042</v>
      </c>
      <c r="H66" s="4"/>
    </row>
    <row r="67" spans="1:8" ht="38.25" x14ac:dyDescent="0.25">
      <c r="A67" s="6" t="s">
        <v>121</v>
      </c>
      <c r="B67" s="12">
        <v>989</v>
      </c>
      <c r="C67" s="6" t="s">
        <v>14</v>
      </c>
      <c r="D67" s="13" t="s">
        <v>56</v>
      </c>
      <c r="E67" s="14">
        <v>733300</v>
      </c>
      <c r="F67" s="15">
        <v>653109.30000000005</v>
      </c>
      <c r="G67" s="15">
        <f t="shared" si="0"/>
        <v>89.064407473066964</v>
      </c>
      <c r="H67" s="4"/>
    </row>
    <row r="68" spans="1:8" ht="25.5" x14ac:dyDescent="0.25">
      <c r="A68" s="6" t="s">
        <v>122</v>
      </c>
      <c r="B68" s="12">
        <v>989</v>
      </c>
      <c r="C68" s="6" t="s">
        <v>14</v>
      </c>
      <c r="D68" s="13" t="s">
        <v>55</v>
      </c>
      <c r="E68" s="14">
        <v>658937.99</v>
      </c>
      <c r="F68" s="15">
        <v>563679.73</v>
      </c>
      <c r="G68" s="15">
        <f t="shared" si="0"/>
        <v>85.543668532451747</v>
      </c>
      <c r="H68" s="4"/>
    </row>
    <row r="69" spans="1:8" ht="21.75" customHeight="1" x14ac:dyDescent="0.25">
      <c r="A69" s="27" t="s">
        <v>21</v>
      </c>
      <c r="B69" s="27"/>
      <c r="C69" s="27"/>
      <c r="D69" s="27"/>
      <c r="E69" s="17">
        <f>SUM(E70:E77)</f>
        <v>5209169.95</v>
      </c>
      <c r="F69" s="11">
        <f>SUM(F70:F77)</f>
        <v>4932259.5999999996</v>
      </c>
      <c r="G69" s="11">
        <f t="shared" si="0"/>
        <v>94.684175163069867</v>
      </c>
      <c r="H69" s="4"/>
    </row>
    <row r="70" spans="1:8" ht="25.5" x14ac:dyDescent="0.25">
      <c r="A70" s="6" t="s">
        <v>122</v>
      </c>
      <c r="B70" s="12">
        <v>989</v>
      </c>
      <c r="C70" s="6" t="s">
        <v>14</v>
      </c>
      <c r="D70" s="13" t="s">
        <v>101</v>
      </c>
      <c r="E70" s="14">
        <v>430000</v>
      </c>
      <c r="F70" s="15">
        <v>430000</v>
      </c>
      <c r="G70" s="15">
        <f t="shared" si="0"/>
        <v>100</v>
      </c>
      <c r="H70" s="4"/>
    </row>
    <row r="71" spans="1:8" ht="25.5" x14ac:dyDescent="0.25">
      <c r="A71" s="6" t="s">
        <v>122</v>
      </c>
      <c r="B71" s="12">
        <v>989</v>
      </c>
      <c r="C71" s="6" t="s">
        <v>14</v>
      </c>
      <c r="D71" s="13" t="s">
        <v>102</v>
      </c>
      <c r="E71" s="14">
        <v>649000</v>
      </c>
      <c r="F71" s="15">
        <v>612614.5</v>
      </c>
      <c r="G71" s="15">
        <f t="shared" ref="G71" si="10">SUM(F71/E71*100)</f>
        <v>94.393605546995374</v>
      </c>
      <c r="H71" s="4"/>
    </row>
    <row r="72" spans="1:8" ht="25.5" x14ac:dyDescent="0.25">
      <c r="A72" s="6" t="s">
        <v>122</v>
      </c>
      <c r="B72" s="12">
        <v>989</v>
      </c>
      <c r="C72" s="6" t="s">
        <v>14</v>
      </c>
      <c r="D72" s="13" t="s">
        <v>103</v>
      </c>
      <c r="E72" s="14">
        <v>500000</v>
      </c>
      <c r="F72" s="15">
        <v>500000</v>
      </c>
      <c r="G72" s="15">
        <f t="shared" ref="G72:G74" si="11">SUM(F72/E72*100)</f>
        <v>100</v>
      </c>
      <c r="H72" s="4"/>
    </row>
    <row r="73" spans="1:8" ht="25.5" x14ac:dyDescent="0.25">
      <c r="A73" s="6" t="s">
        <v>122</v>
      </c>
      <c r="B73" s="12">
        <v>989</v>
      </c>
      <c r="C73" s="6" t="s">
        <v>14</v>
      </c>
      <c r="D73" s="13" t="s">
        <v>104</v>
      </c>
      <c r="E73" s="14">
        <v>247449.32</v>
      </c>
      <c r="F73" s="15">
        <v>247449.32</v>
      </c>
      <c r="G73" s="15">
        <f t="shared" si="11"/>
        <v>100</v>
      </c>
      <c r="H73" s="4"/>
    </row>
    <row r="74" spans="1:8" ht="25.5" x14ac:dyDescent="0.25">
      <c r="A74" s="6" t="s">
        <v>122</v>
      </c>
      <c r="B74" s="12">
        <v>989</v>
      </c>
      <c r="C74" s="6" t="s">
        <v>14</v>
      </c>
      <c r="D74" s="13" t="s">
        <v>105</v>
      </c>
      <c r="E74" s="14">
        <v>332393</v>
      </c>
      <c r="F74" s="15">
        <v>292758.93</v>
      </c>
      <c r="G74" s="15">
        <f t="shared" si="11"/>
        <v>88.076141796006539</v>
      </c>
      <c r="H74" s="4"/>
    </row>
    <row r="75" spans="1:8" ht="25.5" x14ac:dyDescent="0.25">
      <c r="A75" s="6" t="s">
        <v>122</v>
      </c>
      <c r="B75" s="12">
        <v>989</v>
      </c>
      <c r="C75" s="6" t="s">
        <v>14</v>
      </c>
      <c r="D75" s="13" t="s">
        <v>106</v>
      </c>
      <c r="E75" s="14">
        <v>651507.42000000004</v>
      </c>
      <c r="F75" s="15">
        <v>651507.42000000004</v>
      </c>
      <c r="G75" s="15">
        <f t="shared" ref="G75" si="12">SUM(F75/E75*100)</f>
        <v>100</v>
      </c>
      <c r="H75" s="4"/>
    </row>
    <row r="76" spans="1:8" ht="25.5" x14ac:dyDescent="0.25">
      <c r="A76" s="6" t="s">
        <v>122</v>
      </c>
      <c r="B76" s="12">
        <v>989</v>
      </c>
      <c r="C76" s="6" t="s">
        <v>14</v>
      </c>
      <c r="D76" s="13" t="s">
        <v>57</v>
      </c>
      <c r="E76" s="14">
        <v>1541600</v>
      </c>
      <c r="F76" s="15">
        <v>1541450</v>
      </c>
      <c r="G76" s="15">
        <f t="shared" si="0"/>
        <v>99.990269849507001</v>
      </c>
      <c r="H76" s="4"/>
    </row>
    <row r="77" spans="1:8" ht="25.5" x14ac:dyDescent="0.25">
      <c r="A77" s="6" t="s">
        <v>122</v>
      </c>
      <c r="B77" s="12">
        <v>989</v>
      </c>
      <c r="C77" s="6" t="s">
        <v>14</v>
      </c>
      <c r="D77" s="13" t="s">
        <v>58</v>
      </c>
      <c r="E77" s="14">
        <v>857220.21</v>
      </c>
      <c r="F77" s="15">
        <v>656479.43000000005</v>
      </c>
      <c r="G77" s="15">
        <f t="shared" si="0"/>
        <v>76.582355658646932</v>
      </c>
      <c r="H77" s="4"/>
    </row>
    <row r="78" spans="1:8" ht="21" customHeight="1" x14ac:dyDescent="0.25">
      <c r="A78" s="26" t="s">
        <v>22</v>
      </c>
      <c r="B78" s="26"/>
      <c r="C78" s="26"/>
      <c r="D78" s="26"/>
      <c r="E78" s="11">
        <f>SUM(E79:E80)</f>
        <v>148500</v>
      </c>
      <c r="F78" s="11">
        <f>SUM(F79:F80)</f>
        <v>145936.66999999998</v>
      </c>
      <c r="G78" s="11">
        <f t="shared" ref="G78:G109" si="13">SUM(F78/E78*100)</f>
        <v>98.273851851851845</v>
      </c>
      <c r="H78" s="4"/>
    </row>
    <row r="79" spans="1:8" ht="25.5" x14ac:dyDescent="0.25">
      <c r="A79" s="6" t="s">
        <v>122</v>
      </c>
      <c r="B79" s="12">
        <v>989</v>
      </c>
      <c r="C79" s="6" t="s">
        <v>14</v>
      </c>
      <c r="D79" s="13" t="s">
        <v>107</v>
      </c>
      <c r="E79" s="15">
        <v>52400</v>
      </c>
      <c r="F79" s="15">
        <v>52400</v>
      </c>
      <c r="G79" s="15">
        <f t="shared" si="13"/>
        <v>100</v>
      </c>
      <c r="H79" s="4"/>
    </row>
    <row r="80" spans="1:8" ht="25.5" x14ac:dyDescent="0.25">
      <c r="A80" s="6" t="s">
        <v>122</v>
      </c>
      <c r="B80" s="12">
        <v>989</v>
      </c>
      <c r="C80" s="6" t="s">
        <v>14</v>
      </c>
      <c r="D80" s="13" t="s">
        <v>59</v>
      </c>
      <c r="E80" s="15">
        <v>96100</v>
      </c>
      <c r="F80" s="15">
        <v>93536.67</v>
      </c>
      <c r="G80" s="15">
        <f t="shared" si="13"/>
        <v>97.332643080124868</v>
      </c>
      <c r="H80" s="4"/>
    </row>
    <row r="81" spans="1:8" ht="38.25" customHeight="1" x14ac:dyDescent="0.25">
      <c r="A81" s="28" t="s">
        <v>23</v>
      </c>
      <c r="B81" s="28"/>
      <c r="C81" s="28"/>
      <c r="D81" s="28"/>
      <c r="E81" s="9">
        <f>SUM(E82)</f>
        <v>13800</v>
      </c>
      <c r="F81" s="9">
        <f>SUM(F82)</f>
        <v>13800</v>
      </c>
      <c r="G81" s="9">
        <f t="shared" si="13"/>
        <v>100</v>
      </c>
      <c r="H81" s="4"/>
    </row>
    <row r="82" spans="1:8" ht="27" customHeight="1" x14ac:dyDescent="0.25">
      <c r="A82" s="26" t="s">
        <v>16</v>
      </c>
      <c r="B82" s="26"/>
      <c r="C82" s="26"/>
      <c r="D82" s="26"/>
      <c r="E82" s="11">
        <f>SUM(E83)</f>
        <v>13800</v>
      </c>
      <c r="F82" s="11">
        <f>SUM(F83)</f>
        <v>13800</v>
      </c>
      <c r="G82" s="11">
        <f t="shared" si="13"/>
        <v>100</v>
      </c>
      <c r="H82" s="4"/>
    </row>
    <row r="83" spans="1:8" ht="25.5" x14ac:dyDescent="0.25">
      <c r="A83" s="6" t="s">
        <v>87</v>
      </c>
      <c r="B83" s="12">
        <v>989</v>
      </c>
      <c r="C83" s="6" t="s">
        <v>14</v>
      </c>
      <c r="D83" s="19" t="s">
        <v>108</v>
      </c>
      <c r="E83" s="15">
        <v>13800</v>
      </c>
      <c r="F83" s="15">
        <v>13800</v>
      </c>
      <c r="G83" s="15">
        <f t="shared" si="13"/>
        <v>100</v>
      </c>
      <c r="H83" s="4"/>
    </row>
    <row r="84" spans="1:8" ht="51" customHeight="1" x14ac:dyDescent="0.25">
      <c r="A84" s="28" t="s">
        <v>24</v>
      </c>
      <c r="B84" s="28"/>
      <c r="C84" s="28"/>
      <c r="D84" s="28"/>
      <c r="E84" s="9">
        <f>SUM(E85+E87)</f>
        <v>221000</v>
      </c>
      <c r="F84" s="9">
        <f>SUM(F85+F87)</f>
        <v>220952.26</v>
      </c>
      <c r="G84" s="9">
        <f t="shared" si="13"/>
        <v>99.978398190045255</v>
      </c>
      <c r="H84" s="4"/>
    </row>
    <row r="85" spans="1:8" ht="22.5" customHeight="1" x14ac:dyDescent="0.25">
      <c r="A85" s="26" t="s">
        <v>25</v>
      </c>
      <c r="B85" s="26"/>
      <c r="C85" s="26"/>
      <c r="D85" s="26"/>
      <c r="E85" s="11">
        <f>SUM(E86:E86)</f>
        <v>139500</v>
      </c>
      <c r="F85" s="11">
        <f>SUM(F86:F86)</f>
        <v>139482.39000000001</v>
      </c>
      <c r="G85" s="11">
        <f t="shared" si="13"/>
        <v>99.98737634408603</v>
      </c>
      <c r="H85" s="4"/>
    </row>
    <row r="86" spans="1:8" ht="25.5" x14ac:dyDescent="0.25">
      <c r="A86" s="6" t="s">
        <v>122</v>
      </c>
      <c r="B86" s="12">
        <v>989</v>
      </c>
      <c r="C86" s="6" t="s">
        <v>14</v>
      </c>
      <c r="D86" s="13" t="s">
        <v>60</v>
      </c>
      <c r="E86" s="15">
        <v>139500</v>
      </c>
      <c r="F86" s="15">
        <v>139482.39000000001</v>
      </c>
      <c r="G86" s="15">
        <f t="shared" si="13"/>
        <v>99.98737634408603</v>
      </c>
      <c r="H86" s="4"/>
    </row>
    <row r="87" spans="1:8" ht="27" customHeight="1" x14ac:dyDescent="0.25">
      <c r="A87" s="26" t="s">
        <v>26</v>
      </c>
      <c r="B87" s="26"/>
      <c r="C87" s="26"/>
      <c r="D87" s="26"/>
      <c r="E87" s="11">
        <f>SUM(E88)</f>
        <v>81500</v>
      </c>
      <c r="F87" s="11">
        <f>SUM(F88)</f>
        <v>81469.87</v>
      </c>
      <c r="G87" s="11">
        <f t="shared" si="13"/>
        <v>99.963030674846621</v>
      </c>
      <c r="H87" s="4"/>
    </row>
    <row r="88" spans="1:8" ht="33" customHeight="1" x14ac:dyDescent="0.25">
      <c r="A88" s="6" t="s">
        <v>122</v>
      </c>
      <c r="B88" s="12">
        <v>989</v>
      </c>
      <c r="C88" s="21" t="s">
        <v>14</v>
      </c>
      <c r="D88" s="13" t="s">
        <v>61</v>
      </c>
      <c r="E88" s="15">
        <v>81500</v>
      </c>
      <c r="F88" s="15">
        <v>81469.87</v>
      </c>
      <c r="G88" s="15">
        <f t="shared" si="13"/>
        <v>99.963030674846621</v>
      </c>
      <c r="H88" s="4"/>
    </row>
    <row r="89" spans="1:8" ht="38.25" customHeight="1" x14ac:dyDescent="0.25">
      <c r="A89" s="28" t="s">
        <v>27</v>
      </c>
      <c r="B89" s="28"/>
      <c r="C89" s="28"/>
      <c r="D89" s="28"/>
      <c r="E89" s="9">
        <f>SUM(E90+E103)</f>
        <v>11463210.42</v>
      </c>
      <c r="F89" s="9">
        <f>SUM(F90+F103)</f>
        <v>11348700.140000001</v>
      </c>
      <c r="G89" s="9">
        <f t="shared" si="13"/>
        <v>99.001062740676801</v>
      </c>
      <c r="H89" s="4"/>
    </row>
    <row r="90" spans="1:8" ht="27" customHeight="1" x14ac:dyDescent="0.25">
      <c r="A90" s="26" t="s">
        <v>28</v>
      </c>
      <c r="B90" s="26"/>
      <c r="C90" s="26"/>
      <c r="D90" s="26"/>
      <c r="E90" s="11">
        <f>SUM(E91:E102)</f>
        <v>8335163.8700000001</v>
      </c>
      <c r="F90" s="11">
        <f>SUM(F91:F102)</f>
        <v>8220705.5800000001</v>
      </c>
      <c r="G90" s="11">
        <f t="shared" si="13"/>
        <v>98.626802162679013</v>
      </c>
      <c r="H90" s="4"/>
    </row>
    <row r="91" spans="1:8" ht="25.5" x14ac:dyDescent="0.25">
      <c r="A91" s="6" t="s">
        <v>115</v>
      </c>
      <c r="B91" s="12">
        <v>989</v>
      </c>
      <c r="C91" s="6" t="s">
        <v>14</v>
      </c>
      <c r="D91" s="13" t="s">
        <v>62</v>
      </c>
      <c r="E91" s="15">
        <v>2216384.7599999998</v>
      </c>
      <c r="F91" s="15">
        <v>2132743.39</v>
      </c>
      <c r="G91" s="15">
        <f t="shared" si="13"/>
        <v>96.226225179422386</v>
      </c>
      <c r="H91" s="4"/>
    </row>
    <row r="92" spans="1:8" ht="25.5" x14ac:dyDescent="0.25">
      <c r="A92" s="6" t="s">
        <v>115</v>
      </c>
      <c r="B92" s="12">
        <v>989</v>
      </c>
      <c r="C92" s="6" t="s">
        <v>14</v>
      </c>
      <c r="D92" s="19" t="s">
        <v>66</v>
      </c>
      <c r="E92" s="15">
        <v>2146100</v>
      </c>
      <c r="F92" s="15">
        <v>2146100</v>
      </c>
      <c r="G92" s="15">
        <f t="shared" si="13"/>
        <v>100</v>
      </c>
      <c r="H92" s="4"/>
    </row>
    <row r="93" spans="1:8" ht="25.5" x14ac:dyDescent="0.25">
      <c r="A93" s="6" t="s">
        <v>115</v>
      </c>
      <c r="B93" s="12">
        <v>989</v>
      </c>
      <c r="C93" s="6" t="s">
        <v>14</v>
      </c>
      <c r="D93" s="19" t="s">
        <v>69</v>
      </c>
      <c r="E93" s="15">
        <v>21700</v>
      </c>
      <c r="F93" s="15">
        <v>21700</v>
      </c>
      <c r="G93" s="15">
        <f t="shared" si="13"/>
        <v>100</v>
      </c>
      <c r="H93" s="4"/>
    </row>
    <row r="94" spans="1:8" ht="96" x14ac:dyDescent="0.25">
      <c r="A94" s="32" t="s">
        <v>116</v>
      </c>
      <c r="B94" s="12">
        <v>989</v>
      </c>
      <c r="C94" s="6" t="s">
        <v>14</v>
      </c>
      <c r="D94" s="13" t="s">
        <v>63</v>
      </c>
      <c r="E94" s="15">
        <v>568466.11</v>
      </c>
      <c r="F94" s="15">
        <v>568446.13</v>
      </c>
      <c r="G94" s="15">
        <f t="shared" si="13"/>
        <v>99.996485278603515</v>
      </c>
      <c r="H94" s="4"/>
    </row>
    <row r="95" spans="1:8" ht="96" x14ac:dyDescent="0.25">
      <c r="A95" s="32" t="s">
        <v>116</v>
      </c>
      <c r="B95" s="12">
        <v>989</v>
      </c>
      <c r="C95" s="6" t="s">
        <v>14</v>
      </c>
      <c r="D95" s="19" t="s">
        <v>67</v>
      </c>
      <c r="E95" s="15">
        <v>647400</v>
      </c>
      <c r="F95" s="15">
        <v>647400</v>
      </c>
      <c r="G95" s="15">
        <f t="shared" si="13"/>
        <v>100</v>
      </c>
      <c r="H95" s="4"/>
    </row>
    <row r="96" spans="1:8" ht="96" x14ac:dyDescent="0.25">
      <c r="A96" s="32" t="s">
        <v>116</v>
      </c>
      <c r="B96" s="12">
        <v>989</v>
      </c>
      <c r="C96" s="6" t="s">
        <v>14</v>
      </c>
      <c r="D96" s="19" t="s">
        <v>70</v>
      </c>
      <c r="E96" s="15">
        <v>6600</v>
      </c>
      <c r="F96" s="15">
        <v>6600</v>
      </c>
      <c r="G96" s="15">
        <f t="shared" si="13"/>
        <v>100</v>
      </c>
      <c r="H96" s="4"/>
    </row>
    <row r="97" spans="1:8" ht="25.5" x14ac:dyDescent="0.25">
      <c r="A97" s="6" t="s">
        <v>122</v>
      </c>
      <c r="B97" s="12">
        <v>989</v>
      </c>
      <c r="C97" s="6" t="s">
        <v>14</v>
      </c>
      <c r="D97" s="13" t="s">
        <v>64</v>
      </c>
      <c r="E97" s="15">
        <v>753324</v>
      </c>
      <c r="F97" s="15">
        <v>722589.01</v>
      </c>
      <c r="G97" s="15">
        <f t="shared" si="13"/>
        <v>95.920083523158695</v>
      </c>
      <c r="H97" s="4"/>
    </row>
    <row r="98" spans="1:8" ht="38.25" x14ac:dyDescent="0.25">
      <c r="A98" s="6" t="s">
        <v>121</v>
      </c>
      <c r="B98" s="12">
        <v>989</v>
      </c>
      <c r="C98" s="6" t="s">
        <v>14</v>
      </c>
      <c r="D98" s="13" t="s">
        <v>65</v>
      </c>
      <c r="E98" s="15">
        <v>688500</v>
      </c>
      <c r="F98" s="15">
        <v>688438.05</v>
      </c>
      <c r="G98" s="15">
        <f t="shared" ref="G98" si="14">SUM(F98/E98*100)</f>
        <v>99.991002178649239</v>
      </c>
      <c r="H98" s="4"/>
    </row>
    <row r="99" spans="1:8" ht="51" customHeight="1" x14ac:dyDescent="0.25">
      <c r="A99" s="6" t="s">
        <v>112</v>
      </c>
      <c r="B99" s="12">
        <v>989</v>
      </c>
      <c r="C99" s="6" t="s">
        <v>14</v>
      </c>
      <c r="D99" s="19" t="s">
        <v>68</v>
      </c>
      <c r="E99" s="15">
        <v>72000</v>
      </c>
      <c r="F99" s="15">
        <v>72000</v>
      </c>
      <c r="G99" s="15">
        <f t="shared" si="13"/>
        <v>100</v>
      </c>
      <c r="H99" s="4"/>
    </row>
    <row r="100" spans="1:8" ht="54" customHeight="1" x14ac:dyDescent="0.25">
      <c r="A100" s="6" t="s">
        <v>112</v>
      </c>
      <c r="B100" s="12">
        <v>989</v>
      </c>
      <c r="C100" s="6" t="s">
        <v>14</v>
      </c>
      <c r="D100" s="19" t="s">
        <v>71</v>
      </c>
      <c r="E100" s="15">
        <v>18000</v>
      </c>
      <c r="F100" s="15">
        <v>18000</v>
      </c>
      <c r="G100" s="15">
        <f t="shared" si="13"/>
        <v>100</v>
      </c>
      <c r="H100" s="4"/>
    </row>
    <row r="101" spans="1:8" ht="25.5" x14ac:dyDescent="0.25">
      <c r="A101" s="6" t="s">
        <v>122</v>
      </c>
      <c r="B101" s="12">
        <v>989</v>
      </c>
      <c r="C101" s="6" t="s">
        <v>14</v>
      </c>
      <c r="D101" s="19" t="s">
        <v>73</v>
      </c>
      <c r="E101" s="15">
        <v>845050.51</v>
      </c>
      <c r="F101" s="15">
        <v>845050.51</v>
      </c>
      <c r="G101" s="15">
        <f t="shared" si="13"/>
        <v>100</v>
      </c>
      <c r="H101" s="4"/>
    </row>
    <row r="102" spans="1:8" ht="25.5" x14ac:dyDescent="0.25">
      <c r="A102" s="6" t="s">
        <v>122</v>
      </c>
      <c r="B102" s="12">
        <v>989</v>
      </c>
      <c r="C102" s="6" t="s">
        <v>14</v>
      </c>
      <c r="D102" s="19" t="s">
        <v>74</v>
      </c>
      <c r="E102" s="15">
        <v>351638.49</v>
      </c>
      <c r="F102" s="15">
        <v>351638.49</v>
      </c>
      <c r="G102" s="15">
        <f t="shared" si="13"/>
        <v>100</v>
      </c>
      <c r="H102" s="4"/>
    </row>
    <row r="103" spans="1:8" ht="24" customHeight="1" x14ac:dyDescent="0.25">
      <c r="A103" s="27" t="s">
        <v>29</v>
      </c>
      <c r="B103" s="27"/>
      <c r="C103" s="27"/>
      <c r="D103" s="27"/>
      <c r="E103" s="11">
        <f>SUM(E104:E107)</f>
        <v>3128046.55</v>
      </c>
      <c r="F103" s="11">
        <f>SUM(F104:F107)</f>
        <v>3127994.56</v>
      </c>
      <c r="G103" s="11">
        <f t="shared" si="13"/>
        <v>99.998337940335318</v>
      </c>
      <c r="H103" s="4"/>
    </row>
    <row r="104" spans="1:8" ht="25.5" x14ac:dyDescent="0.25">
      <c r="A104" s="6" t="s">
        <v>122</v>
      </c>
      <c r="B104" s="12">
        <v>989</v>
      </c>
      <c r="C104" s="6" t="s">
        <v>14</v>
      </c>
      <c r="D104" s="13" t="s">
        <v>72</v>
      </c>
      <c r="E104" s="15">
        <v>5200</v>
      </c>
      <c r="F104" s="15">
        <v>5150</v>
      </c>
      <c r="G104" s="15">
        <f t="shared" ref="G104" si="15">SUM(F104/E104*100)</f>
        <v>99.038461538461547</v>
      </c>
      <c r="H104" s="4"/>
    </row>
    <row r="105" spans="1:8" ht="25.5" x14ac:dyDescent="0.25">
      <c r="A105" s="6" t="s">
        <v>122</v>
      </c>
      <c r="B105" s="12">
        <v>989</v>
      </c>
      <c r="C105" s="6" t="s">
        <v>14</v>
      </c>
      <c r="D105" s="13" t="s">
        <v>75</v>
      </c>
      <c r="E105" s="15">
        <v>2961664.55</v>
      </c>
      <c r="F105" s="15">
        <v>2961662.56</v>
      </c>
      <c r="G105" s="15">
        <f t="shared" si="13"/>
        <v>99.999932808055533</v>
      </c>
      <c r="H105" s="4"/>
    </row>
    <row r="106" spans="1:8" ht="25.5" x14ac:dyDescent="0.25">
      <c r="A106" s="6" t="s">
        <v>122</v>
      </c>
      <c r="B106" s="12">
        <v>989</v>
      </c>
      <c r="C106" s="6" t="s">
        <v>14</v>
      </c>
      <c r="D106" s="13" t="s">
        <v>109</v>
      </c>
      <c r="E106" s="15">
        <v>107454</v>
      </c>
      <c r="F106" s="15">
        <v>107454</v>
      </c>
      <c r="G106" s="15">
        <f t="shared" si="13"/>
        <v>100</v>
      </c>
      <c r="H106" s="4"/>
    </row>
    <row r="107" spans="1:8" ht="25.5" x14ac:dyDescent="0.25">
      <c r="A107" s="6" t="s">
        <v>110</v>
      </c>
      <c r="B107" s="12">
        <v>989</v>
      </c>
      <c r="C107" s="6" t="s">
        <v>14</v>
      </c>
      <c r="D107" s="13" t="s">
        <v>111</v>
      </c>
      <c r="E107" s="15">
        <v>53728</v>
      </c>
      <c r="F107" s="15">
        <v>53728</v>
      </c>
      <c r="G107" s="15">
        <f t="shared" si="13"/>
        <v>100</v>
      </c>
      <c r="H107" s="4"/>
    </row>
    <row r="108" spans="1:8" x14ac:dyDescent="0.25">
      <c r="A108" s="18"/>
      <c r="B108" s="22"/>
      <c r="C108" s="6"/>
      <c r="D108" s="19"/>
      <c r="E108" s="15"/>
      <c r="F108" s="15"/>
      <c r="G108" s="9"/>
      <c r="H108" s="4"/>
    </row>
    <row r="109" spans="1:8" x14ac:dyDescent="0.25">
      <c r="A109" s="23" t="s">
        <v>30</v>
      </c>
      <c r="B109" s="23"/>
      <c r="C109" s="24"/>
      <c r="D109" s="25"/>
      <c r="E109" s="9">
        <f>SUM(E12+E53+E59+E65+E81+E84+E89)</f>
        <v>25200088.219999999</v>
      </c>
      <c r="F109" s="9">
        <f>SUM(F12+F53+F59+F65+F81+F84+F89)</f>
        <v>24585186.780000001</v>
      </c>
      <c r="G109" s="9">
        <f t="shared" si="13"/>
        <v>97.559923462839379</v>
      </c>
      <c r="H109" s="4"/>
    </row>
    <row r="110" spans="1:8" x14ac:dyDescent="0.25">
      <c r="A110" s="5"/>
    </row>
  </sheetData>
  <mergeCells count="26">
    <mergeCell ref="A59:D59"/>
    <mergeCell ref="A63:D63"/>
    <mergeCell ref="A65:D65"/>
    <mergeCell ref="A53:D53"/>
    <mergeCell ref="A10:A11"/>
    <mergeCell ref="B10:B11"/>
    <mergeCell ref="C10:C11"/>
    <mergeCell ref="D10:D11"/>
    <mergeCell ref="G10:G11"/>
    <mergeCell ref="A12:D12"/>
    <mergeCell ref="A13:D13"/>
    <mergeCell ref="A47:D47"/>
    <mergeCell ref="A49:D49"/>
    <mergeCell ref="E10:E11"/>
    <mergeCell ref="F10:F11"/>
    <mergeCell ref="A66:D66"/>
    <mergeCell ref="A69:D69"/>
    <mergeCell ref="A90:D90"/>
    <mergeCell ref="A103:D103"/>
    <mergeCell ref="A81:D81"/>
    <mergeCell ref="A82:D82"/>
    <mergeCell ref="A84:D84"/>
    <mergeCell ref="A85:D85"/>
    <mergeCell ref="A87:D87"/>
    <mergeCell ref="A89:D89"/>
    <mergeCell ref="A78:D78"/>
  </mergeCells>
  <pageMargins left="0.70866141732283472" right="0.70866141732283472" top="0.74803149606299213" bottom="0.74803149606299213" header="0.31496062992125984" footer="0.31496062992125984"/>
  <pageSetup paperSize="9" scale="95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2023-03-22T10:27:31Z</cp:lastPrinted>
  <dcterms:created xsi:type="dcterms:W3CDTF">2022-03-23T11:52:23Z</dcterms:created>
  <dcterms:modified xsi:type="dcterms:W3CDTF">2023-03-22T10:27:39Z</dcterms:modified>
</cp:coreProperties>
</file>